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C\ЕРЦ\Симукова Е\Тарифы\"/>
    </mc:Choice>
  </mc:AlternateContent>
  <bookViews>
    <workbookView xWindow="0" yWindow="0" windowWidth="23040" windowHeight="9192"/>
  </bookViews>
  <sheets>
    <sheet name="2025" sheetId="2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D28" i="2" l="1"/>
  <c r="G10" i="2" l="1"/>
  <c r="D9" i="2" l="1"/>
  <c r="D16" i="2" l="1"/>
  <c r="D14" i="2"/>
  <c r="D12" i="2"/>
  <c r="D10" i="2"/>
  <c r="D8" i="2"/>
  <c r="D33" i="2"/>
  <c r="D31" i="2" l="1"/>
  <c r="D29" i="2" l="1"/>
</calcChain>
</file>

<file path=xl/sharedStrings.xml><?xml version="1.0" encoding="utf-8"?>
<sst xmlns="http://schemas.openxmlformats.org/spreadsheetml/2006/main" count="133" uniqueCount="60">
  <si>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</si>
  <si>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</si>
  <si>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</si>
  <si>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</si>
  <si>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(ОАО МОЭК)                              
для домов, поключенных к тепловой сети после тепловых пунктов</t>
    </r>
  </si>
  <si>
    <t>при наличии приборов учета</t>
  </si>
  <si>
    <t>руб./Гкал</t>
  </si>
  <si>
    <r>
      <t xml:space="preserve">0,016 Гкал/кв.м 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Постановление Правительства Москвы от 11.01.1994 г. №41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</si>
  <si>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
(ОАО МОЭК) 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</si>
  <si>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(ООО Теплосетьэнерго)     </t>
    </r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</si>
  <si>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после тепловых пунктов</t>
    </r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</si>
  <si>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</si>
  <si>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</si>
  <si>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</si>
  <si>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</si>
  <si>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                        ООО Теплосетьэнерго                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</si>
  <si>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                ОАО Мосводоканал                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</si>
  <si>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             ОАО Мосводоканал                     </t>
    </r>
  </si>
  <si>
    <t>руб./кВт*ч</t>
  </si>
  <si>
    <t>Т общий</t>
  </si>
  <si>
    <t>По нерегулируемой цене</t>
  </si>
  <si>
    <t>Постановление Правительства РФ от 04.05.2012 № 442</t>
  </si>
  <si>
    <r>
      <rPr>
        <b/>
        <sz val="11"/>
        <color theme="1"/>
        <rFont val="Times New Roman"/>
        <family val="1"/>
        <charset val="204"/>
      </rPr>
      <t xml:space="preserve">Теплоснабжение
</t>
    </r>
    <r>
      <rPr>
        <sz val="11"/>
        <color theme="1"/>
        <rFont val="Times New Roman"/>
        <family val="1"/>
        <charset val="204"/>
      </rPr>
      <t xml:space="preserve">(ОАО МОЭК)            </t>
    </r>
  </si>
  <si>
    <t>при наличии общедомовых приборов учета</t>
  </si>
  <si>
    <r>
      <t xml:space="preserve">0,0151 Гкал/кв.м в месяц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Решение Совета депутатов Ленинского муниципального района Московской области от 17.12.2008 №12/16</t>
    </r>
  </si>
  <si>
    <r>
      <rPr>
        <b/>
        <sz val="11"/>
        <color theme="1"/>
        <rFont val="Times New Roman"/>
        <family val="1"/>
        <charset val="204"/>
      </rPr>
      <t xml:space="preserve">Горячее водоснабжение
</t>
    </r>
    <r>
      <rPr>
        <sz val="11"/>
        <color theme="1"/>
        <rFont val="Times New Roman"/>
        <family val="1"/>
        <charset val="204"/>
      </rPr>
      <t xml:space="preserve">(ОАО МОЭК)     </t>
    </r>
  </si>
  <si>
    <t>3,2 куб.м/чел.</t>
  </si>
  <si>
    <t>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</si>
  <si>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(ОАО Мосводоканал)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</t>
    </r>
  </si>
  <si>
    <t>5,92 куб./м/чел.</t>
  </si>
  <si>
    <t>9,12 куб.м/чел.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</si>
  <si>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(ОАО Мосэнергосбыт, 
ООО РегионЭнергоСбыт)
(в домах с электроплитами)</t>
    </r>
  </si>
  <si>
    <t>Т1 (7:00-23:00)/
Т2 (23:00-7:00)</t>
  </si>
  <si>
    <t>Т1 (7:00-10:00 и 17:00-21:00)/
Т2 (23:00-7:00)
Т3 (10:00-17:00 и 21:00-23:00)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</si>
  <si>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ОАО Мосэнергосбыт, 
ООО РегионЭнергоСбыт
(для потребителей, не относящихся к категории население, проживающее в домах с электроплитами)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</si>
  <si>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
(ОАО Мосводоканал)                       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                        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</si>
  <si>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Мосэнергосбыт)                       (население, проживающее в сельских населенных пунктах, и приравненные к нему
(в домах с электроплитами)</t>
    </r>
  </si>
  <si>
    <t xml:space="preserve"> 4,745 куб.м/чел.                               (горяее водопотребелние- население)                               6,935 куб.м/чел.                            (холодное водопотребление - население)                                                       11,68 куб.м/чел.                          (горячее и холодное водопотребление - население)
Постановление Правительства Москвы от 28.07.1998 г. №566</t>
  </si>
  <si>
    <t>ТАРИФЫ НА КОММУНАЛЬНЫЕ УСЛУГИ ДЛЯ НАСЕЛЕНИЯ И ПРОЧИХ ПОТРЕБИТЕЛЕЙ С 01.07.2024 ГОДА</t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</si>
  <si>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Мосэнергосбыт, 
ООО РегионЭнергоСбыт)
для прочих потребителей</t>
    </r>
  </si>
  <si>
    <r>
      <rPr>
        <b/>
        <sz val="11"/>
        <color theme="1"/>
        <rFont val="Times New Roman"/>
        <family val="1"/>
        <charset val="204"/>
      </rPr>
      <t xml:space="preserve">Обращение с ТКО </t>
    </r>
    <r>
      <rPr>
        <sz val="11"/>
        <color theme="1"/>
        <rFont val="Times New Roman"/>
        <family val="1"/>
        <charset val="204"/>
      </rPr>
      <t xml:space="preserve">                             (АО "Экотехпром")</t>
    </r>
  </si>
  <si>
    <t>Единый тариф</t>
  </si>
  <si>
    <t>Приказ Департамента экономической политики и развития города Москвы от 03.12.2024 № ДПР-ТР-240/24</t>
  </si>
  <si>
    <t>Приказ Департамента экономической
политики и развития города Москвы
от 14.11.2024 г. № ДПР-ТР-174/24</t>
  </si>
  <si>
    <t>Приказ Департамента
экономической политики
и развития города Москвы
от 25.12.2024 г. № ДПР-ТР-399/24</t>
  </si>
  <si>
    <t>8,60/3,71</t>
  </si>
  <si>
    <t>10,23/3,71/7,16</t>
  </si>
  <si>
    <t>Приказ Департамента экономической
политики и развития города
Москвы от 20.12.2024 г. № ДПР-ТР-386/24</t>
  </si>
  <si>
    <t>Приказ Департамента
экономической политики
и развития города Москвы
от 26.12.2024 г. № ДПР-ТР-403/24</t>
  </si>
  <si>
    <t>8,13/3,51</t>
  </si>
  <si>
    <t>9,67/3,51/6,77</t>
  </si>
  <si>
    <t>Приказ Департамента
экономической политики и развития
города Москвы
от 12.12.2024 года № ДПР-ТР-312/24</t>
  </si>
  <si>
    <t>Приказ Департамента
экономической политики и развития
города Москвы от 26.12.2024 г.
№ ДПР-ТР-407/24</t>
  </si>
  <si>
    <t>Тариф с 01.07.2025 г. (с НДС)</t>
  </si>
  <si>
    <r>
      <rPr>
        <b/>
        <sz val="11"/>
        <color theme="1"/>
        <rFont val="Times New Roman"/>
        <family val="1"/>
        <charset val="204"/>
      </rPr>
      <t>Газ на отопление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ООО "Газпром Межрегионгаз Москва"                                                            АО «МОСГАЗ»   </t>
    </r>
  </si>
  <si>
    <t>руб./1000 куб.м.</t>
  </si>
  <si>
    <t>Для населения города Москвы за исключением населения, проживающего на территории Новомосковского административного округа города Москвы</t>
  </si>
  <si>
    <t>Для населения города Москвы, проживающего на территории Новомосковского административного округа города Москвы</t>
  </si>
  <si>
    <t>Приказ Департамента экономической политики и развития г. Москвы №ДПР-ТР-398/24 от 25.12.2024 г.</t>
  </si>
  <si>
    <t>ТАРИФЫ НА КОММУНАЛЬНЫЕ УСЛУГИ ДЛЯ НАСЕЛЕНИЯ И ПРОЧИХ ПОТРЕБИТЕЛЕЙ С 01.07.2025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</si>
</sst>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ryabokon.t\Desktop\&#1058;&#1072;&#1088;&#1080;&#1092;&#1099;%20&#1074;&#1086;&#1076;&#1072;%2020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file:///C:\Users\ryabokon.t\Desktop\&#1058;&#1072;&#1088;&#1080;&#1092;&#1099;%20&#1043;&#1042;&#1057;%202023.pdf" TargetMode="External"/><Relationship Id="rId7" Type="http://schemas.openxmlformats.org/officeDocument/2006/relationships/hyperlink" Target="file:///C:\Users\ryabokon.t\Desktop\&#1058;&#1072;&#1088;&#1080;&#1092;&#1099;%20&#1074;&#1086;&#1076;&#1072;%202023.pdf" TargetMode="External"/><Relationship Id="rId12" Type="http://schemas.openxmlformats.org/officeDocument/2006/relationships/hyperlink" Target="file:///C:\Users\ryabokon.t\Desktop\&#1058;&#1072;&#1088;&#1080;&#1092;&#1099;%20&#1074;&#1086;&#1076;&#1072;%202023.pdf" TargetMode="External"/><Relationship Id="rId2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6" Type="http://schemas.openxmlformats.org/officeDocument/2006/relationships/hyperlink" Target="file:///C:\Users\ryabokon.t\Desktop\&#1058;&#1072;&#1088;&#1080;&#1092;&#1099;%20&#1074;&#1086;&#1076;&#1072;%202023.pdf" TargetMode="External"/><Relationship Id="rId1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5" Type="http://schemas.openxmlformats.org/officeDocument/2006/relationships/hyperlink" Target="file:///C:\Users\yusaeva.e\AppData\Local\Microsoft\Windows\INetCache\Content.Outlook\AS4IJ3EA\&#1058;&#1072;&#1088;&#1080;&#1092;&#1099;%20&#1058;&#1077;&#1087;&#1083;&#1086;%202023.pdf" TargetMode="External"/><Relationship Id="rId10" Type="http://schemas.openxmlformats.org/officeDocument/2006/relationships/hyperlink" Target="file:///C:\Users\ryabokon.t\Desktop\&#1058;&#1072;&#1088;&#1080;&#1092;&#1099;%20&#1043;&#1042;&#1057;%202023.pdf" TargetMode="External"/><Relationship Id="rId4" Type="http://schemas.openxmlformats.org/officeDocument/2006/relationships/hyperlink" Target="file:///C:\Users\ryabokon.t\Desktop\&#1058;&#1072;&#1088;&#1080;&#1092;&#1099;%20&#1043;&#1042;&#1057;%202023.pdf" TargetMode="External"/><Relationship Id="rId9" Type="http://schemas.openxmlformats.org/officeDocument/2006/relationships/hyperlink" Target="file:///C:\Users\yusaeva.e\AppData\Local\Microsoft\Windows\INetCache\Content.Outlook\AS4IJ3EA\&#1055;&#1088;&#1080;&#1082;&#1072;&#1079;%20&#1044;&#1069;&#1055;%20&#1043;&#1042;&#1057;%20&#1058;&#1077;&#1087;&#1083;&#1086;&#1057;&#1077;&#1090;&#1100;&#1069;&#1085;&#1077;&#1088;&#1075;&#1086;%20238-&#1058;&#1056;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&#1058;&#1072;&#1088;&#1080;&#1092;&#1099;%20&#1058;&#1077;&#1087;&#1083;&#1086;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25" zoomScale="70" zoomScaleNormal="70" zoomScaleSheetLayoutView="85" workbookViewId="0">
      <selection activeCell="I27" sqref="I27"/>
    </sheetView>
  </sheetViews>
  <sheetFormatPr defaultColWidth="9.109375" defaultRowHeight="13.8" x14ac:dyDescent="0.25"/>
  <cols>
    <col min="1" max="1" width="34" style="4" customWidth="1"/>
    <col min="2" max="2" width="20.6640625" style="4" customWidth="1"/>
    <col min="3" max="3" width="11" style="4" customWidth="1"/>
    <col min="4" max="4" width="22.5546875" style="56" customWidth="1"/>
    <col min="5" max="5" width="44.5546875" style="4" customWidth="1"/>
    <col min="6" max="6" width="25.33203125" style="4" customWidth="1"/>
    <col min="7" max="7" width="31.88671875" style="1" customWidth="1"/>
    <col min="8" max="8" width="14.44140625" style="1" customWidth="1"/>
    <col min="9" max="9" width="20.109375" style="1" customWidth="1"/>
    <col min="10" max="16384" width="9.109375" style="1"/>
  </cols>
  <sheetData>
    <row r="1" spans="1:9" ht="15" customHeight="1" x14ac:dyDescent="0.25">
      <c r="A1" s="25" t="s">
        <v>38</v>
      </c>
      <c r="B1" s="25"/>
      <c r="C1" s="25"/>
      <c r="D1" s="25"/>
      <c r="E1" s="25"/>
      <c r="F1" s="25"/>
    </row>
    <row r="2" spans="1:9" s="2" customFormat="1" ht="27.6" x14ac:dyDescent="0.3">
      <c r="A2" s="26" t="s">
        <v>0</v>
      </c>
      <c r="B2" s="27"/>
      <c r="C2" s="6" t="s">
        <v>1</v>
      </c>
      <c r="D2" s="20" t="s">
        <v>53</v>
      </c>
      <c r="E2" s="6" t="s">
        <v>2</v>
      </c>
      <c r="F2" s="6" t="s">
        <v>3</v>
      </c>
    </row>
    <row r="3" spans="1:9" s="3" customFormat="1" ht="29.25" customHeight="1" x14ac:dyDescent="0.3">
      <c r="A3" s="28" t="s">
        <v>56</v>
      </c>
      <c r="B3" s="29"/>
      <c r="C3" s="29"/>
      <c r="D3" s="29"/>
      <c r="E3" s="29"/>
      <c r="F3" s="30"/>
    </row>
    <row r="4" spans="1:9" ht="67.8" customHeight="1" x14ac:dyDescent="0.25">
      <c r="A4" s="7" t="s">
        <v>4</v>
      </c>
      <c r="B4" s="7" t="s">
        <v>5</v>
      </c>
      <c r="C4" s="7" t="s">
        <v>6</v>
      </c>
      <c r="D4" s="53">
        <v>3738.37</v>
      </c>
      <c r="E4" s="38" t="s">
        <v>48</v>
      </c>
      <c r="F4" s="31" t="s">
        <v>7</v>
      </c>
    </row>
    <row r="5" spans="1:9" ht="67.8" customHeight="1" x14ac:dyDescent="0.25">
      <c r="A5" s="7" t="s">
        <v>8</v>
      </c>
      <c r="B5" s="7" t="s">
        <v>5</v>
      </c>
      <c r="C5" s="7" t="s">
        <v>6</v>
      </c>
      <c r="D5" s="53">
        <v>2985.37</v>
      </c>
      <c r="E5" s="39"/>
      <c r="F5" s="32"/>
    </row>
    <row r="6" spans="1:9" ht="64.2" customHeight="1" x14ac:dyDescent="0.25">
      <c r="A6" s="7" t="s">
        <v>9</v>
      </c>
      <c r="B6" s="7" t="s">
        <v>5</v>
      </c>
      <c r="C6" s="7" t="s">
        <v>6</v>
      </c>
      <c r="D6" s="53">
        <v>4131.47</v>
      </c>
      <c r="E6" s="13" t="s">
        <v>42</v>
      </c>
      <c r="F6" s="33"/>
    </row>
    <row r="7" spans="1:9" ht="45" customHeight="1" x14ac:dyDescent="0.25">
      <c r="A7" s="34" t="s">
        <v>10</v>
      </c>
      <c r="B7" s="7" t="s">
        <v>5</v>
      </c>
      <c r="C7" s="7" t="s">
        <v>11</v>
      </c>
      <c r="D7" s="53">
        <v>312.5</v>
      </c>
      <c r="E7" s="35" t="s">
        <v>52</v>
      </c>
      <c r="F7" s="31" t="s">
        <v>37</v>
      </c>
    </row>
    <row r="8" spans="1:9" ht="82.8" x14ac:dyDescent="0.25">
      <c r="A8" s="34"/>
      <c r="B8" s="7" t="s">
        <v>12</v>
      </c>
      <c r="C8" s="7" t="s">
        <v>13</v>
      </c>
      <c r="D8" s="53">
        <f>(D4*0.294)+D14</f>
        <v>1555.1957299999999</v>
      </c>
      <c r="E8" s="36"/>
      <c r="F8" s="32"/>
      <c r="G8" s="16"/>
      <c r="H8" s="4"/>
      <c r="I8" s="19"/>
    </row>
    <row r="9" spans="1:9" ht="45" customHeight="1" x14ac:dyDescent="0.25">
      <c r="A9" s="37" t="s">
        <v>14</v>
      </c>
      <c r="B9" s="7" t="s">
        <v>5</v>
      </c>
      <c r="C9" s="7" t="s">
        <v>11</v>
      </c>
      <c r="D9" s="53">
        <f>(D5*0.294/4.745)+D13</f>
        <v>250.7433993677555</v>
      </c>
      <c r="E9" s="35" t="s">
        <v>52</v>
      </c>
      <c r="F9" s="32"/>
    </row>
    <row r="10" spans="1:9" ht="82.8" x14ac:dyDescent="0.25">
      <c r="A10" s="37"/>
      <c r="B10" s="7" t="s">
        <v>12</v>
      </c>
      <c r="C10" s="7" t="s">
        <v>13</v>
      </c>
      <c r="D10" s="53">
        <f>(D5*0.294)+D14</f>
        <v>1333.8137299999999</v>
      </c>
      <c r="E10" s="36"/>
      <c r="F10" s="32"/>
      <c r="G10" s="15">
        <f>D9-D13</f>
        <v>184.97339936775552</v>
      </c>
    </row>
    <row r="11" spans="1:9" ht="45" customHeight="1" x14ac:dyDescent="0.25">
      <c r="A11" s="34" t="s">
        <v>15</v>
      </c>
      <c r="B11" s="7" t="s">
        <v>5</v>
      </c>
      <c r="C11" s="7" t="s">
        <v>11</v>
      </c>
      <c r="D11" s="53">
        <v>322.63</v>
      </c>
      <c r="E11" s="35" t="s">
        <v>51</v>
      </c>
      <c r="F11" s="32"/>
      <c r="G11" s="15"/>
    </row>
    <row r="12" spans="1:9" ht="82.8" x14ac:dyDescent="0.25">
      <c r="A12" s="34"/>
      <c r="B12" s="7" t="s">
        <v>12</v>
      </c>
      <c r="C12" s="7" t="s">
        <v>13</v>
      </c>
      <c r="D12" s="53">
        <f>ROUND(D11*4.745,2)</f>
        <v>1530.88</v>
      </c>
      <c r="E12" s="42"/>
      <c r="F12" s="32"/>
    </row>
    <row r="13" spans="1:9" ht="45" customHeight="1" x14ac:dyDescent="0.25">
      <c r="A13" s="34" t="s">
        <v>16</v>
      </c>
      <c r="B13" s="7" t="s">
        <v>5</v>
      </c>
      <c r="C13" s="7" t="s">
        <v>11</v>
      </c>
      <c r="D13" s="54">
        <v>65.77</v>
      </c>
      <c r="E13" s="35" t="s">
        <v>44</v>
      </c>
      <c r="F13" s="32"/>
    </row>
    <row r="14" spans="1:9" ht="82.8" x14ac:dyDescent="0.25">
      <c r="A14" s="34"/>
      <c r="B14" s="7" t="s">
        <v>12</v>
      </c>
      <c r="C14" s="7" t="s">
        <v>13</v>
      </c>
      <c r="D14" s="53">
        <f>D13*6.935</f>
        <v>456.11494999999996</v>
      </c>
      <c r="E14" s="36"/>
      <c r="F14" s="32"/>
      <c r="G14" s="4"/>
    </row>
    <row r="15" spans="1:9" ht="45" customHeight="1" x14ac:dyDescent="0.25">
      <c r="A15" s="34" t="s">
        <v>17</v>
      </c>
      <c r="B15" s="7" t="s">
        <v>5</v>
      </c>
      <c r="C15" s="7" t="s">
        <v>11</v>
      </c>
      <c r="D15" s="55">
        <v>51.62</v>
      </c>
      <c r="E15" s="35" t="s">
        <v>44</v>
      </c>
      <c r="F15" s="32"/>
    </row>
    <row r="16" spans="1:9" ht="82.8" x14ac:dyDescent="0.25">
      <c r="A16" s="34"/>
      <c r="B16" s="7" t="s">
        <v>12</v>
      </c>
      <c r="C16" s="7" t="s">
        <v>13</v>
      </c>
      <c r="D16" s="53">
        <f>D15*11.68</f>
        <v>602.92160000000001</v>
      </c>
      <c r="E16" s="36"/>
      <c r="F16" s="33"/>
      <c r="G16" s="4"/>
    </row>
    <row r="17" spans="1:8" ht="45" customHeight="1" x14ac:dyDescent="0.25">
      <c r="A17" s="34" t="s">
        <v>31</v>
      </c>
      <c r="B17" s="5" t="s">
        <v>19</v>
      </c>
      <c r="C17" s="7" t="s">
        <v>18</v>
      </c>
      <c r="D17" s="53">
        <v>7.16</v>
      </c>
      <c r="E17" s="35" t="s">
        <v>43</v>
      </c>
      <c r="F17" s="31"/>
    </row>
    <row r="18" spans="1:8" ht="27.6" x14ac:dyDescent="0.25">
      <c r="A18" s="34"/>
      <c r="B18" s="5" t="s">
        <v>32</v>
      </c>
      <c r="C18" s="7" t="s">
        <v>18</v>
      </c>
      <c r="D18" s="53" t="s">
        <v>45</v>
      </c>
      <c r="E18" s="42"/>
      <c r="F18" s="32"/>
      <c r="G18" s="4"/>
    </row>
    <row r="19" spans="1:8" ht="69" x14ac:dyDescent="0.25">
      <c r="A19" s="34"/>
      <c r="B19" s="5" t="s">
        <v>33</v>
      </c>
      <c r="C19" s="7" t="s">
        <v>18</v>
      </c>
      <c r="D19" s="53" t="s">
        <v>46</v>
      </c>
      <c r="E19" s="36"/>
      <c r="F19" s="32"/>
    </row>
    <row r="20" spans="1:8" ht="45" customHeight="1" x14ac:dyDescent="0.25">
      <c r="A20" s="43" t="s">
        <v>34</v>
      </c>
      <c r="B20" s="5" t="s">
        <v>19</v>
      </c>
      <c r="C20" s="7" t="s">
        <v>18</v>
      </c>
      <c r="D20" s="53">
        <v>7.16</v>
      </c>
      <c r="E20" s="35" t="s">
        <v>43</v>
      </c>
      <c r="F20" s="32"/>
    </row>
    <row r="21" spans="1:8" ht="27.6" x14ac:dyDescent="0.25">
      <c r="A21" s="34"/>
      <c r="B21" s="5" t="s">
        <v>32</v>
      </c>
      <c r="C21" s="7" t="s">
        <v>18</v>
      </c>
      <c r="D21" s="53" t="s">
        <v>45</v>
      </c>
      <c r="E21" s="42"/>
      <c r="F21" s="32"/>
      <c r="G21" s="4"/>
    </row>
    <row r="22" spans="1:8" ht="69" x14ac:dyDescent="0.25">
      <c r="A22" s="34"/>
      <c r="B22" s="5" t="s">
        <v>33</v>
      </c>
      <c r="C22" s="7" t="s">
        <v>18</v>
      </c>
      <c r="D22" s="53" t="s">
        <v>46</v>
      </c>
      <c r="E22" s="36"/>
      <c r="F22" s="32"/>
    </row>
    <row r="23" spans="1:8" ht="55.2" x14ac:dyDescent="0.25">
      <c r="A23" s="7" t="s">
        <v>39</v>
      </c>
      <c r="B23" s="5" t="s">
        <v>19</v>
      </c>
      <c r="C23" s="7" t="s">
        <v>18</v>
      </c>
      <c r="D23" s="22" t="s">
        <v>20</v>
      </c>
      <c r="E23" s="14" t="s">
        <v>21</v>
      </c>
      <c r="F23" s="33"/>
    </row>
    <row r="24" spans="1:8" ht="111" customHeight="1" x14ac:dyDescent="0.25">
      <c r="A24" s="7" t="s">
        <v>40</v>
      </c>
      <c r="B24" s="5" t="s">
        <v>41</v>
      </c>
      <c r="C24" s="7" t="s">
        <v>11</v>
      </c>
      <c r="D24" s="22">
        <v>972.7</v>
      </c>
      <c r="E24" s="17" t="s">
        <v>47</v>
      </c>
      <c r="F24" s="8"/>
    </row>
    <row r="25" spans="1:8" ht="27.6" x14ac:dyDescent="0.25">
      <c r="A25" s="26" t="s">
        <v>0</v>
      </c>
      <c r="B25" s="27"/>
      <c r="C25" s="6" t="s">
        <v>1</v>
      </c>
      <c r="D25" s="20" t="s">
        <v>53</v>
      </c>
      <c r="E25" s="6" t="s">
        <v>2</v>
      </c>
      <c r="F25" s="6" t="s">
        <v>3</v>
      </c>
    </row>
    <row r="26" spans="1:8" ht="30" customHeight="1" x14ac:dyDescent="0.25">
      <c r="A26" s="44" t="s">
        <v>57</v>
      </c>
      <c r="B26" s="44"/>
      <c r="C26" s="44"/>
      <c r="D26" s="44"/>
      <c r="E26" s="44"/>
      <c r="F26" s="44"/>
    </row>
    <row r="27" spans="1:8" ht="96.6" x14ac:dyDescent="0.25">
      <c r="A27" s="12" t="s">
        <v>22</v>
      </c>
      <c r="B27" s="12" t="s">
        <v>23</v>
      </c>
      <c r="C27" s="7" t="s">
        <v>6</v>
      </c>
      <c r="D27" s="53">
        <v>2985.37</v>
      </c>
      <c r="E27" s="18" t="s">
        <v>48</v>
      </c>
      <c r="F27" s="7" t="s">
        <v>24</v>
      </c>
      <c r="H27" s="15"/>
    </row>
    <row r="28" spans="1:8" ht="45" customHeight="1" x14ac:dyDescent="0.25">
      <c r="A28" s="34" t="s">
        <v>25</v>
      </c>
      <c r="B28" s="7" t="s">
        <v>5</v>
      </c>
      <c r="C28" s="7" t="s">
        <v>11</v>
      </c>
      <c r="D28" s="53">
        <f>ROUND(D27*0.05298+D30,2)</f>
        <v>223.93</v>
      </c>
      <c r="E28" s="40" t="s">
        <v>48</v>
      </c>
      <c r="F28" s="9" t="s">
        <v>26</v>
      </c>
      <c r="G28" s="15"/>
    </row>
    <row r="29" spans="1:8" ht="82.8" x14ac:dyDescent="0.25">
      <c r="A29" s="34"/>
      <c r="B29" s="7" t="s">
        <v>12</v>
      </c>
      <c r="C29" s="7" t="s">
        <v>13</v>
      </c>
      <c r="D29" s="53">
        <f>ROUND(D28*3.2,2)</f>
        <v>716.58</v>
      </c>
      <c r="E29" s="41"/>
      <c r="F29" s="11" t="s">
        <v>27</v>
      </c>
    </row>
    <row r="30" spans="1:8" ht="27.6" customHeight="1" x14ac:dyDescent="0.25">
      <c r="A30" s="34" t="s">
        <v>28</v>
      </c>
      <c r="B30" s="7" t="s">
        <v>5</v>
      </c>
      <c r="C30" s="7" t="s">
        <v>11</v>
      </c>
      <c r="D30" s="57">
        <v>65.77</v>
      </c>
      <c r="E30" s="48" t="s">
        <v>44</v>
      </c>
      <c r="F30" s="10" t="s">
        <v>29</v>
      </c>
      <c r="G30" s="15"/>
    </row>
    <row r="31" spans="1:8" ht="82.8" x14ac:dyDescent="0.25">
      <c r="A31" s="34"/>
      <c r="B31" s="7" t="s">
        <v>12</v>
      </c>
      <c r="C31" s="7" t="s">
        <v>13</v>
      </c>
      <c r="D31" s="53">
        <f>ROUND(D30*5.92,2)</f>
        <v>389.36</v>
      </c>
      <c r="E31" s="49"/>
      <c r="F31" s="10" t="s">
        <v>27</v>
      </c>
    </row>
    <row r="32" spans="1:8" ht="27.6" customHeight="1" x14ac:dyDescent="0.25">
      <c r="A32" s="34" t="s">
        <v>35</v>
      </c>
      <c r="B32" s="7" t="s">
        <v>5</v>
      </c>
      <c r="C32" s="7" t="s">
        <v>11</v>
      </c>
      <c r="D32" s="55">
        <v>51.62</v>
      </c>
      <c r="E32" s="40" t="s">
        <v>44</v>
      </c>
      <c r="F32" s="9" t="s">
        <v>30</v>
      </c>
    </row>
    <row r="33" spans="1:6" ht="82.8" x14ac:dyDescent="0.25">
      <c r="A33" s="34"/>
      <c r="B33" s="7" t="s">
        <v>12</v>
      </c>
      <c r="C33" s="7" t="s">
        <v>13</v>
      </c>
      <c r="D33" s="53">
        <f>ROUND(D32*9.12,2)</f>
        <v>470.77</v>
      </c>
      <c r="E33" s="41"/>
      <c r="F33" s="11" t="s">
        <v>27</v>
      </c>
    </row>
    <row r="34" spans="1:6" ht="30" customHeight="1" x14ac:dyDescent="0.25">
      <c r="A34" s="34" t="s">
        <v>36</v>
      </c>
      <c r="B34" s="5" t="s">
        <v>19</v>
      </c>
      <c r="C34" s="7" t="s">
        <v>18</v>
      </c>
      <c r="D34" s="53">
        <v>6.77</v>
      </c>
      <c r="E34" s="40" t="s">
        <v>43</v>
      </c>
      <c r="F34" s="45"/>
    </row>
    <row r="35" spans="1:6" ht="27.6" x14ac:dyDescent="0.25">
      <c r="A35" s="34"/>
      <c r="B35" s="5" t="s">
        <v>32</v>
      </c>
      <c r="C35" s="7" t="s">
        <v>18</v>
      </c>
      <c r="D35" s="53" t="s">
        <v>49</v>
      </c>
      <c r="E35" s="50"/>
      <c r="F35" s="46"/>
    </row>
    <row r="36" spans="1:6" ht="69" x14ac:dyDescent="0.25">
      <c r="A36" s="34"/>
      <c r="B36" s="5" t="s">
        <v>33</v>
      </c>
      <c r="C36" s="7" t="s">
        <v>18</v>
      </c>
      <c r="D36" s="53" t="s">
        <v>50</v>
      </c>
      <c r="E36" s="41"/>
      <c r="F36" s="47"/>
    </row>
  </sheetData>
  <mergeCells count="32">
    <mergeCell ref="F34:F36"/>
    <mergeCell ref="A30:A31"/>
    <mergeCell ref="E30:E31"/>
    <mergeCell ref="A32:A33"/>
    <mergeCell ref="E32:E33"/>
    <mergeCell ref="A34:A36"/>
    <mergeCell ref="E34:E36"/>
    <mergeCell ref="F17:F23"/>
    <mergeCell ref="A20:A22"/>
    <mergeCell ref="E20:E22"/>
    <mergeCell ref="A25:B25"/>
    <mergeCell ref="A26:F26"/>
    <mergeCell ref="A28:A29"/>
    <mergeCell ref="E28:E29"/>
    <mergeCell ref="E11:E12"/>
    <mergeCell ref="A13:A14"/>
    <mergeCell ref="E13:E14"/>
    <mergeCell ref="A15:A16"/>
    <mergeCell ref="E15:E16"/>
    <mergeCell ref="A17:A19"/>
    <mergeCell ref="E17:E19"/>
    <mergeCell ref="A1:F1"/>
    <mergeCell ref="A2:B2"/>
    <mergeCell ref="A3:F3"/>
    <mergeCell ref="F4:F6"/>
    <mergeCell ref="A7:A8"/>
    <mergeCell ref="E7:E8"/>
    <mergeCell ref="F7:F16"/>
    <mergeCell ref="A9:A10"/>
    <mergeCell ref="E9:E10"/>
    <mergeCell ref="A11:A12"/>
    <mergeCell ref="E4:E5"/>
  </mergeCells>
  <hyperlinks>
    <hyperlink ref="E17:E19" r:id="rId1" display="Приложение № 1 к приказу Департамента экономической политики и развития города Москвы от 23.11.2022 №450"/>
    <hyperlink ref="E34:E36" r:id="rId2" display="Приложение № 1 к приказу Департамента экономической политики и развития города Москвы от 23.11.2022 №450"/>
    <hyperlink ref="E9:E10" r:id="rId3" display="Приложение 1 к приказу Департамента экономической политики и развития города Москвы от 17.11.2022 № 288-ТР"/>
    <hyperlink ref="E28:E29" r:id="rId4" display="Приложение 1 к приказу Департамента экономической политики и развития города Москвы от 17.11.2022 № 288-ТР"/>
    <hyperlink ref="E27" r:id="rId5" display="Приложение 1 к приказу Департамента экономической политики и развития города Москвы от 17.11.2022 № 286-ТР"/>
    <hyperlink ref="E13:E14" r:id="rId6" display="Приложение 1 к приказу Департамента экономической политики и развития города Москвы от 17.11.2022 № 285-ТР"/>
    <hyperlink ref="E30:E31" r:id="rId7" display="Приложение 1 к приказу Департамента экономической политики и развития города Москвы от 17.11.2022 № 285-ТР"/>
    <hyperlink ref="E32:E33" r:id="rId8" display="Приложение 1 к приказу Департамента экономической политики и развития города Москвы от 17.11.2022 № 285-ТР"/>
    <hyperlink ref="E11:E12" r:id="rId9" display="Приложениек приказу Департамента экономической политики и развития города Москвы от 17.11.2022 №238-ТР"/>
    <hyperlink ref="E7:E8" r:id="rId10" display="Приложение 1 к приказу Департамента экономической политики и развития города Москвы от 17.11.2022 № 288-ТР"/>
    <hyperlink ref="E20:E22" r:id="rId11" display="Приложение № 1 к приказу Департамента экономической политики и развития города Москвы от 23.11.2022 №450"/>
    <hyperlink ref="E15:E16" r:id="rId12" display="Приложение 1 к приказу Департамента экономической политики и развития города Москвы от 17.11.2022 № 285-ТР"/>
  </hyperlinks>
  <pageMargins left="0.7" right="0.7" top="0.75" bottom="0.75" header="0.3" footer="0.3"/>
  <pageSetup paperSize="9" scale="78" fitToHeight="0" orientation="landscape" r:id="rId13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27" sqref="D27"/>
    </sheetView>
  </sheetViews>
  <sheetFormatPr defaultRowHeight="14.4" x14ac:dyDescent="0.3"/>
  <cols>
    <col min="1" max="1" width="9.21875" customWidth="1"/>
    <col min="2" max="2" width="19.77734375" style="24" customWidth="1"/>
    <col min="3" max="3" width="18.21875" customWidth="1"/>
    <col min="4" max="4" width="20.44140625" customWidth="1"/>
    <col min="5" max="5" width="43.6640625" customWidth="1"/>
  </cols>
  <sheetData>
    <row r="1" spans="1:5" x14ac:dyDescent="0.3">
      <c r="A1" s="25" t="s">
        <v>59</v>
      </c>
      <c r="B1" s="25"/>
      <c r="C1" s="25"/>
      <c r="D1" s="25"/>
      <c r="E1" s="25"/>
    </row>
    <row r="2" spans="1:5" ht="27.6" x14ac:dyDescent="0.3">
      <c r="A2" s="26" t="s">
        <v>0</v>
      </c>
      <c r="B2" s="27"/>
      <c r="C2" s="20" t="s">
        <v>1</v>
      </c>
      <c r="D2" s="20" t="s">
        <v>53</v>
      </c>
      <c r="E2" s="20" t="s">
        <v>2</v>
      </c>
    </row>
    <row r="3" spans="1:5" x14ac:dyDescent="0.3">
      <c r="A3" s="28" t="s">
        <v>56</v>
      </c>
      <c r="B3" s="29"/>
      <c r="C3" s="29"/>
      <c r="D3" s="29"/>
      <c r="E3" s="29"/>
    </row>
    <row r="4" spans="1:5" ht="41.4" x14ac:dyDescent="0.3">
      <c r="A4" s="51" t="s">
        <v>54</v>
      </c>
      <c r="B4" s="52"/>
      <c r="C4" s="22" t="s">
        <v>55</v>
      </c>
      <c r="D4" s="23">
        <v>8539.4</v>
      </c>
      <c r="E4" s="21" t="s">
        <v>58</v>
      </c>
    </row>
  </sheetData>
  <mergeCells count="4">
    <mergeCell ref="A1:E1"/>
    <mergeCell ref="A2:B2"/>
    <mergeCell ref="A3:E3"/>
    <mergeCell ref="A4:B4"/>
  </mergeCells>
  <hyperlinks>
    <hyperlink ref="E4" r:id="rId1" display="Приложение № 33 к распоряжению Комитета по ценам и тарифам Московской области от 20.11.2022 № 209-Р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Рябоконь Татьяна</dc:creator>
  <cp:lastModifiedBy>Юсаева Элина</cp:lastModifiedBy>
  <dcterms:created xsi:type="dcterms:W3CDTF">2019-07-04T13:20:34Z</dcterms:created>
  <dcterms:modified xsi:type="dcterms:W3CDTF">2025-07-22T14:22:22Z</dcterms:modified>
</cp:coreProperties>
</file>